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20" windowWidth="12120" windowHeight="8700" tabRatio="863" activeTab="1"/>
  </bookViews>
  <sheets>
    <sheet name="datosiniciales" sheetId="6" r:id="rId1"/>
    <sheet name="solucion" sheetId="5" r:id="rId2"/>
  </sheets>
  <calcPr calcId="125725"/>
</workbook>
</file>

<file path=xl/calcChain.xml><?xml version="1.0" encoding="utf-8"?>
<calcChain xmlns="http://schemas.openxmlformats.org/spreadsheetml/2006/main">
  <c r="G21" i="5"/>
  <c r="H21"/>
  <c r="F21"/>
  <c r="H5" l="1"/>
  <c r="H6"/>
  <c r="G5"/>
  <c r="G6"/>
  <c r="F5"/>
  <c r="F6"/>
  <c r="B19"/>
  <c r="B20" s="1"/>
  <c r="C8"/>
  <c r="C9" s="1"/>
  <c r="F9" s="1"/>
  <c r="E7"/>
  <c r="E8" s="1"/>
  <c r="E9" s="1"/>
  <c r="E10" s="1"/>
  <c r="E11" s="1"/>
  <c r="E12" s="1"/>
  <c r="E13" s="1"/>
  <c r="E14" s="1"/>
  <c r="E15" s="1"/>
  <c r="E16" s="1"/>
  <c r="E17" s="1"/>
  <c r="E18" s="1"/>
  <c r="D7"/>
  <c r="D8" s="1"/>
  <c r="D9" s="1"/>
  <c r="D10" s="1"/>
  <c r="D11" s="1"/>
  <c r="D12" s="1"/>
  <c r="D13" s="1"/>
  <c r="D14" s="1"/>
  <c r="D15" s="1"/>
  <c r="D16" s="1"/>
  <c r="D17" s="1"/>
  <c r="D18" s="1"/>
  <c r="C7"/>
  <c r="E5"/>
  <c r="D5"/>
  <c r="C5"/>
  <c r="E6"/>
  <c r="D6"/>
  <c r="C6"/>
  <c r="F8" l="1"/>
  <c r="C10"/>
  <c r="B21"/>
  <c r="B22"/>
  <c r="G7"/>
  <c r="F7"/>
  <c r="H7"/>
  <c r="C11" l="1"/>
  <c r="F10"/>
  <c r="G8"/>
  <c r="H8"/>
  <c r="C12" l="1"/>
  <c r="F11"/>
  <c r="G9"/>
  <c r="H9"/>
  <c r="C13" l="1"/>
  <c r="F12"/>
  <c r="G10"/>
  <c r="H10"/>
  <c r="C14" l="1"/>
  <c r="F13"/>
  <c r="G11"/>
  <c r="H11"/>
  <c r="C15" l="1"/>
  <c r="F14"/>
  <c r="H12"/>
  <c r="G12"/>
  <c r="C16" l="1"/>
  <c r="F15"/>
  <c r="G13"/>
  <c r="H13"/>
  <c r="C17" l="1"/>
  <c r="F16"/>
  <c r="G14"/>
  <c r="H14"/>
  <c r="F17" l="1"/>
  <c r="C18"/>
  <c r="F18" s="1"/>
  <c r="G15"/>
  <c r="H15"/>
  <c r="F20" l="1"/>
  <c r="H16"/>
  <c r="G16"/>
  <c r="H18" l="1"/>
  <c r="H17"/>
  <c r="G18"/>
  <c r="G17"/>
  <c r="G20" l="1"/>
  <c r="H20"/>
</calcChain>
</file>

<file path=xl/sharedStrings.xml><?xml version="1.0" encoding="utf-8"?>
<sst xmlns="http://schemas.openxmlformats.org/spreadsheetml/2006/main" count="49" uniqueCount="31">
  <si>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</si>
  <si>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</si>
  <si>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</si>
  <si>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</si>
  <si>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</si>
  <si>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</si>
  <si>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</si>
  <si>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</si>
  <si>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</si>
  <si>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</si>
  <si>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</si>
  <si>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</si>
  <si>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enero (+1)</t>
  </si>
  <si>
    <t>febrero (+1)</t>
  </si>
  <si>
    <t>marzo (+1)</t>
  </si>
  <si>
    <t>MES</t>
  </si>
  <si>
    <t>demanda real (kg)</t>
  </si>
  <si>
    <t>promedio</t>
  </si>
  <si>
    <t xml:space="preserve"> </t>
  </si>
  <si>
    <t>valores de la previsión</t>
  </si>
  <si>
    <t>cuadrado de errores</t>
  </si>
  <si>
    <t>desv típica</t>
  </si>
  <si>
    <t>Alisado exponencial</t>
  </si>
  <si>
    <t xml:space="preserve">α = </t>
  </si>
  <si>
    <t>promedio + desviacion  típica</t>
  </si>
  <si>
    <t>promedio +  2 * desviacion tipica</t>
  </si>
  <si>
    <t>Notas</t>
  </si>
  <si>
    <t>La primera previsión (febero) necesita dato real del mes anterior (enero) y una previsión anterior que no hay. Se toma el dato real</t>
  </si>
  <si>
    <t>del mes anterior.</t>
  </si>
  <si>
    <t>promedio errores</t>
  </si>
  <si>
    <t>suma errores 2</t>
  </si>
</sst>
</file>

<file path=xl/styles.xml><?xml version="1.0" encoding="utf-8"?>
<styleSheet xmlns="http://schemas.openxmlformats.org/spreadsheetml/2006/main">
  <fonts count="5">
    <font>
      <sz val="10"/>
      <name val="Arial"/>
    </font>
    <font>
      <sz val="12"/>
      <name val="Calibri"/>
      <family val="2"/>
    </font>
    <font>
      <b/>
      <sz val="12"/>
      <name val="Calibri"/>
      <family val="2"/>
    </font>
    <font>
      <b/>
      <sz val="11"/>
      <name val="Calibri"/>
      <family val="2"/>
    </font>
    <font>
      <sz val="1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8DFF6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/>
    <xf numFmtId="3" fontId="1" fillId="0" borderId="0" xfId="0" applyNumberFormat="1" applyFont="1"/>
    <xf numFmtId="0" fontId="2" fillId="0" borderId="0" xfId="0" applyFont="1" applyAlignment="1">
      <alignment vertical="distributed"/>
    </xf>
    <xf numFmtId="3" fontId="2" fillId="0" borderId="0" xfId="0" applyNumberFormat="1" applyFont="1" applyAlignment="1">
      <alignment horizontal="center" wrapText="1"/>
    </xf>
    <xf numFmtId="0" fontId="2" fillId="0" borderId="0" xfId="0" applyFont="1"/>
    <xf numFmtId="3" fontId="2" fillId="0" borderId="0" xfId="0" applyNumberFormat="1" applyFont="1"/>
    <xf numFmtId="0" fontId="4" fillId="0" borderId="0" xfId="0" applyFont="1"/>
    <xf numFmtId="3" fontId="4" fillId="0" borderId="0" xfId="0" applyNumberFormat="1" applyFont="1"/>
    <xf numFmtId="0" fontId="3" fillId="3" borderId="0" xfId="0" applyFont="1" applyFill="1" applyAlignment="1">
      <alignment vertical="distributed"/>
    </xf>
    <xf numFmtId="3" fontId="3" fillId="3" borderId="0" xfId="0" applyNumberFormat="1" applyFont="1" applyFill="1" applyAlignment="1">
      <alignment horizontal="center" wrapText="1"/>
    </xf>
    <xf numFmtId="0" fontId="3" fillId="4" borderId="0" xfId="0" applyFont="1" applyFill="1" applyAlignment="1">
      <alignment horizontal="center" vertical="distributed" wrapText="1"/>
    </xf>
    <xf numFmtId="0" fontId="3" fillId="4" borderId="0" xfId="0" applyFont="1" applyFill="1" applyAlignment="1">
      <alignment horizontal="center" vertical="distributed" wrapText="1"/>
    </xf>
    <xf numFmtId="0" fontId="3" fillId="4" borderId="0" xfId="0" applyFont="1" applyFill="1" applyAlignment="1">
      <alignment horizontal="center" vertical="distributed" wrapText="1"/>
    </xf>
    <xf numFmtId="0" fontId="2" fillId="2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chart>
    <c:autoTitleDeleted val="1"/>
    <c:plotArea>
      <c:layout/>
      <c:lineChart>
        <c:grouping val="standard"/>
        <c:ser>
          <c:idx val="0"/>
          <c:order val="0"/>
          <c:cat>
            <c:strRef>
              <c:f>solucion!$A$5:$A$18</c:f>
              <c:strCache>
                <c:ptCount val="14"/>
                <c:pt idx="0">
                  <c:v>febrero</c:v>
                </c:pt>
                <c:pt idx="1">
                  <c:v>marzo</c:v>
                </c:pt>
                <c:pt idx="2">
                  <c:v>abril</c:v>
                </c:pt>
                <c:pt idx="3">
                  <c:v>mayo</c:v>
                </c:pt>
                <c:pt idx="4">
                  <c:v>junio</c:v>
                </c:pt>
                <c:pt idx="5">
                  <c:v>julio</c:v>
                </c:pt>
                <c:pt idx="6">
                  <c:v>agosto</c:v>
                </c:pt>
                <c:pt idx="7">
                  <c:v>septiembre</c:v>
                </c:pt>
                <c:pt idx="8">
                  <c:v>octubre</c:v>
                </c:pt>
                <c:pt idx="9">
                  <c:v>noviembre</c:v>
                </c:pt>
                <c:pt idx="10">
                  <c:v>diciembre</c:v>
                </c:pt>
                <c:pt idx="11">
                  <c:v>enero (+1)</c:v>
                </c:pt>
                <c:pt idx="12">
                  <c:v>febrero (+1)</c:v>
                </c:pt>
                <c:pt idx="13">
                  <c:v>marzo (+1)</c:v>
                </c:pt>
              </c:strCache>
            </c:strRef>
          </c:cat>
          <c:val>
            <c:numRef>
              <c:f>solucion!$B$5:$B$18</c:f>
              <c:numCache>
                <c:formatCode>#,##0</c:formatCode>
                <c:ptCount val="14"/>
                <c:pt idx="0">
                  <c:v>9500</c:v>
                </c:pt>
                <c:pt idx="1">
                  <c:v>9800</c:v>
                </c:pt>
                <c:pt idx="2">
                  <c:v>10100</c:v>
                </c:pt>
                <c:pt idx="3">
                  <c:v>9500</c:v>
                </c:pt>
                <c:pt idx="4">
                  <c:v>9200</c:v>
                </c:pt>
                <c:pt idx="5">
                  <c:v>9400</c:v>
                </c:pt>
                <c:pt idx="6">
                  <c:v>9100</c:v>
                </c:pt>
                <c:pt idx="7">
                  <c:v>9900</c:v>
                </c:pt>
                <c:pt idx="8">
                  <c:v>10230</c:v>
                </c:pt>
                <c:pt idx="9">
                  <c:v>10500</c:v>
                </c:pt>
                <c:pt idx="10">
                  <c:v>10700</c:v>
                </c:pt>
                <c:pt idx="11">
                  <c:v>10900</c:v>
                </c:pt>
                <c:pt idx="12">
                  <c:v>10100</c:v>
                </c:pt>
                <c:pt idx="13">
                  <c:v>9850</c:v>
                </c:pt>
              </c:numCache>
            </c:numRef>
          </c:val>
        </c:ser>
        <c:ser>
          <c:idx val="1"/>
          <c:order val="1"/>
          <c:cat>
            <c:strRef>
              <c:f>solucion!$A$5:$A$18</c:f>
              <c:strCache>
                <c:ptCount val="14"/>
                <c:pt idx="0">
                  <c:v>febrero</c:v>
                </c:pt>
                <c:pt idx="1">
                  <c:v>marzo</c:v>
                </c:pt>
                <c:pt idx="2">
                  <c:v>abril</c:v>
                </c:pt>
                <c:pt idx="3">
                  <c:v>mayo</c:v>
                </c:pt>
                <c:pt idx="4">
                  <c:v>junio</c:v>
                </c:pt>
                <c:pt idx="5">
                  <c:v>julio</c:v>
                </c:pt>
                <c:pt idx="6">
                  <c:v>agosto</c:v>
                </c:pt>
                <c:pt idx="7">
                  <c:v>septiembre</c:v>
                </c:pt>
                <c:pt idx="8">
                  <c:v>octubre</c:v>
                </c:pt>
                <c:pt idx="9">
                  <c:v>noviembre</c:v>
                </c:pt>
                <c:pt idx="10">
                  <c:v>diciembre</c:v>
                </c:pt>
                <c:pt idx="11">
                  <c:v>enero (+1)</c:v>
                </c:pt>
                <c:pt idx="12">
                  <c:v>febrero (+1)</c:v>
                </c:pt>
                <c:pt idx="13">
                  <c:v>marzo (+1)</c:v>
                </c:pt>
              </c:strCache>
            </c:strRef>
          </c:cat>
          <c:val>
            <c:numRef>
              <c:f>solucion!$C$5:$C$18</c:f>
              <c:numCache>
                <c:formatCode>#,##0</c:formatCode>
                <c:ptCount val="14"/>
                <c:pt idx="0">
                  <c:v>10000</c:v>
                </c:pt>
                <c:pt idx="1">
                  <c:v>9750</c:v>
                </c:pt>
                <c:pt idx="2">
                  <c:v>9775</c:v>
                </c:pt>
                <c:pt idx="3">
                  <c:v>9937.5</c:v>
                </c:pt>
                <c:pt idx="4">
                  <c:v>9718.75</c:v>
                </c:pt>
                <c:pt idx="5">
                  <c:v>9459.375</c:v>
                </c:pt>
                <c:pt idx="6">
                  <c:v>9429.6875</c:v>
                </c:pt>
                <c:pt idx="7">
                  <c:v>9264.84375</c:v>
                </c:pt>
                <c:pt idx="8">
                  <c:v>9582.421875</c:v>
                </c:pt>
                <c:pt idx="9">
                  <c:v>9906.2109375</c:v>
                </c:pt>
                <c:pt idx="10">
                  <c:v>10203.10546875</c:v>
                </c:pt>
                <c:pt idx="11">
                  <c:v>10451.552734375</c:v>
                </c:pt>
                <c:pt idx="12">
                  <c:v>10675.7763671875</c:v>
                </c:pt>
                <c:pt idx="13">
                  <c:v>10387.88818359375</c:v>
                </c:pt>
              </c:numCache>
            </c:numRef>
          </c:val>
        </c:ser>
        <c:ser>
          <c:idx val="2"/>
          <c:order val="2"/>
          <c:cat>
            <c:strRef>
              <c:f>solucion!$A$5:$A$18</c:f>
              <c:strCache>
                <c:ptCount val="14"/>
                <c:pt idx="0">
                  <c:v>febrero</c:v>
                </c:pt>
                <c:pt idx="1">
                  <c:v>marzo</c:v>
                </c:pt>
                <c:pt idx="2">
                  <c:v>abril</c:v>
                </c:pt>
                <c:pt idx="3">
                  <c:v>mayo</c:v>
                </c:pt>
                <c:pt idx="4">
                  <c:v>junio</c:v>
                </c:pt>
                <c:pt idx="5">
                  <c:v>julio</c:v>
                </c:pt>
                <c:pt idx="6">
                  <c:v>agosto</c:v>
                </c:pt>
                <c:pt idx="7">
                  <c:v>septiembre</c:v>
                </c:pt>
                <c:pt idx="8">
                  <c:v>octubre</c:v>
                </c:pt>
                <c:pt idx="9">
                  <c:v>noviembre</c:v>
                </c:pt>
                <c:pt idx="10">
                  <c:v>diciembre</c:v>
                </c:pt>
                <c:pt idx="11">
                  <c:v>enero (+1)</c:v>
                </c:pt>
                <c:pt idx="12">
                  <c:v>febrero (+1)</c:v>
                </c:pt>
                <c:pt idx="13">
                  <c:v>marzo (+1)</c:v>
                </c:pt>
              </c:strCache>
            </c:strRef>
          </c:cat>
          <c:val>
            <c:numRef>
              <c:f>solucion!$D$5:$D$18</c:f>
              <c:numCache>
                <c:formatCode>#,##0</c:formatCode>
                <c:ptCount val="14"/>
                <c:pt idx="0">
                  <c:v>10000</c:v>
                </c:pt>
                <c:pt idx="1">
                  <c:v>9850</c:v>
                </c:pt>
                <c:pt idx="2">
                  <c:v>9835</c:v>
                </c:pt>
                <c:pt idx="3">
                  <c:v>9914.5</c:v>
                </c:pt>
                <c:pt idx="4">
                  <c:v>9790.15</c:v>
                </c:pt>
                <c:pt idx="5">
                  <c:v>9613.1049999999996</c:v>
                </c:pt>
                <c:pt idx="6">
                  <c:v>9549.173499999999</c:v>
                </c:pt>
                <c:pt idx="7">
                  <c:v>9414.4214499999998</c:v>
                </c:pt>
                <c:pt idx="8">
                  <c:v>9560.095014999999</c:v>
                </c:pt>
                <c:pt idx="9">
                  <c:v>9761.0665104999989</c:v>
                </c:pt>
                <c:pt idx="10">
                  <c:v>9982.7465573499994</c:v>
                </c:pt>
                <c:pt idx="11">
                  <c:v>10197.922590144999</c:v>
                </c:pt>
                <c:pt idx="12">
                  <c:v>10408.5458131015</c:v>
                </c:pt>
                <c:pt idx="13">
                  <c:v>10315.98206917105</c:v>
                </c:pt>
              </c:numCache>
            </c:numRef>
          </c:val>
        </c:ser>
        <c:ser>
          <c:idx val="3"/>
          <c:order val="3"/>
          <c:cat>
            <c:strRef>
              <c:f>solucion!$A$5:$A$18</c:f>
              <c:strCache>
                <c:ptCount val="14"/>
                <c:pt idx="0">
                  <c:v>febrero</c:v>
                </c:pt>
                <c:pt idx="1">
                  <c:v>marzo</c:v>
                </c:pt>
                <c:pt idx="2">
                  <c:v>abril</c:v>
                </c:pt>
                <c:pt idx="3">
                  <c:v>mayo</c:v>
                </c:pt>
                <c:pt idx="4">
                  <c:v>junio</c:v>
                </c:pt>
                <c:pt idx="5">
                  <c:v>julio</c:v>
                </c:pt>
                <c:pt idx="6">
                  <c:v>agosto</c:v>
                </c:pt>
                <c:pt idx="7">
                  <c:v>septiembre</c:v>
                </c:pt>
                <c:pt idx="8">
                  <c:v>octubre</c:v>
                </c:pt>
                <c:pt idx="9">
                  <c:v>noviembre</c:v>
                </c:pt>
                <c:pt idx="10">
                  <c:v>diciembre</c:v>
                </c:pt>
                <c:pt idx="11">
                  <c:v>enero (+1)</c:v>
                </c:pt>
                <c:pt idx="12">
                  <c:v>febrero (+1)</c:v>
                </c:pt>
                <c:pt idx="13">
                  <c:v>marzo (+1)</c:v>
                </c:pt>
              </c:strCache>
            </c:strRef>
          </c:cat>
          <c:val>
            <c:numRef>
              <c:f>solucion!$E$5:$E$18</c:f>
              <c:numCache>
                <c:formatCode>#,##0</c:formatCode>
                <c:ptCount val="14"/>
                <c:pt idx="0">
                  <c:v>10000</c:v>
                </c:pt>
                <c:pt idx="1">
                  <c:v>9550</c:v>
                </c:pt>
                <c:pt idx="2">
                  <c:v>9775</c:v>
                </c:pt>
                <c:pt idx="3">
                  <c:v>10067.5</c:v>
                </c:pt>
                <c:pt idx="4">
                  <c:v>9556.75</c:v>
                </c:pt>
                <c:pt idx="5">
                  <c:v>9235.6749999999993</c:v>
                </c:pt>
                <c:pt idx="6">
                  <c:v>9383.5674999999992</c:v>
                </c:pt>
                <c:pt idx="7">
                  <c:v>9128.356749999999</c:v>
                </c:pt>
                <c:pt idx="8">
                  <c:v>9822.8356750000003</c:v>
                </c:pt>
                <c:pt idx="9">
                  <c:v>10189.283567500001</c:v>
                </c:pt>
                <c:pt idx="10">
                  <c:v>10468.928356750001</c:v>
                </c:pt>
                <c:pt idx="11">
                  <c:v>10676.892835675</c:v>
                </c:pt>
                <c:pt idx="12">
                  <c:v>10877.689283567501</c:v>
                </c:pt>
                <c:pt idx="13">
                  <c:v>10177.768928356751</c:v>
                </c:pt>
              </c:numCache>
            </c:numRef>
          </c:val>
        </c:ser>
        <c:dropLines/>
        <c:marker val="1"/>
        <c:axId val="81011072"/>
        <c:axId val="81013376"/>
      </c:lineChart>
      <c:catAx>
        <c:axId val="81011072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s-ES"/>
                  <a:t>Meses</a:t>
                </a:r>
              </a:p>
            </c:rich>
          </c:tx>
          <c:layout/>
        </c:title>
        <c:majorTickMark val="none"/>
        <c:tickLblPos val="nextTo"/>
        <c:crossAx val="81013376"/>
        <c:crosses val="autoZero"/>
        <c:auto val="1"/>
        <c:lblAlgn val="ctr"/>
        <c:lblOffset val="100"/>
      </c:catAx>
      <c:valAx>
        <c:axId val="81013376"/>
        <c:scaling>
          <c:orientation val="minMax"/>
        </c:scaling>
        <c:axPos val="l"/>
        <c:majorGridlines/>
        <c:title>
          <c:tx>
            <c:rich>
              <a:bodyPr rot="0" vert="wordArtVert"/>
              <a:lstStyle/>
              <a:p>
                <a:pPr>
                  <a:defRPr/>
                </a:pPr>
                <a:r>
                  <a:rPr lang="es-ES"/>
                  <a:t>kilos</a:t>
                </a:r>
              </a:p>
            </c:rich>
          </c:tx>
          <c:layout/>
        </c:title>
        <c:numFmt formatCode="#,##0" sourceLinked="1"/>
        <c:tickLblPos val="nextTo"/>
        <c:crossAx val="81011072"/>
        <c:crosses val="autoZero"/>
        <c:crossBetween val="between"/>
      </c:valAx>
    </c:plotArea>
    <c:legend>
      <c:legendPos val="t"/>
      <c:layout/>
    </c:legend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247650</xdr:colOff>
      <xdr:row>26</xdr:row>
      <xdr:rowOff>200026</xdr:rowOff>
    </xdr:from>
    <xdr:to>
      <xdr:col>8</xdr:col>
      <xdr:colOff>276225</xdr:colOff>
      <xdr:row>51</xdr:row>
      <xdr:rowOff>114300</xdr:rowOff>
    </xdr:to>
    <xdr:graphicFrame macro="">
      <xdr:nvGraphicFramePr>
        <xdr:cNvPr id="8" name="7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0.0232</cdr:x>
      <cdr:y>0.42389</cdr:y>
    </cdr:from>
    <cdr:to>
      <cdr:x>0.13457</cdr:x>
      <cdr:y>0.60886</cdr:y>
    </cdr:to>
    <cdr:sp macro="" textlink="">
      <cdr:nvSpPr>
        <cdr:cNvPr id="2" name="1 CuadroTexto"/>
        <cdr:cNvSpPr txBox="1"/>
      </cdr:nvSpPr>
      <cdr:spPr>
        <a:xfrm xmlns:a="http://schemas.openxmlformats.org/drawingml/2006/main">
          <a:off x="190500" y="2095499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s-ES" sz="1100"/>
        </a:p>
      </cdr:txBody>
    </cdr:sp>
  </cdr:relSizeAnchor>
</c:userShape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16"/>
  <sheetViews>
    <sheetView workbookViewId="0">
      <selection activeCell="C5" sqref="C5"/>
    </sheetView>
  </sheetViews>
  <sheetFormatPr baseColWidth="10" defaultColWidth="11.44140625" defaultRowHeight="14.4"/>
  <cols>
    <col min="1" max="1" width="19.44140625" style="7" bestFit="1" customWidth="1"/>
    <col min="2" max="2" width="19.5546875" style="8" customWidth="1"/>
    <col min="3" max="16384" width="11.44140625" style="7"/>
  </cols>
  <sheetData>
    <row r="1" spans="1:2">
      <c r="A1" s="9" t="s">
        <v>15</v>
      </c>
      <c r="B1" s="10" t="s">
        <v>16</v>
      </c>
    </row>
    <row r="2" spans="1:2">
      <c r="A2" s="7" t="s">
        <v>0</v>
      </c>
      <c r="B2" s="8">
        <v>10000</v>
      </c>
    </row>
    <row r="3" spans="1:2">
      <c r="A3" s="7" t="s">
        <v>1</v>
      </c>
      <c r="B3" s="8">
        <v>9500</v>
      </c>
    </row>
    <row r="4" spans="1:2">
      <c r="A4" s="7" t="s">
        <v>2</v>
      </c>
      <c r="B4" s="8">
        <v>9800</v>
      </c>
    </row>
    <row r="5" spans="1:2">
      <c r="A5" s="7" t="s">
        <v>3</v>
      </c>
      <c r="B5" s="8">
        <v>10100</v>
      </c>
    </row>
    <row r="6" spans="1:2">
      <c r="A6" s="7" t="s">
        <v>4</v>
      </c>
      <c r="B6" s="8">
        <v>9500</v>
      </c>
    </row>
    <row r="7" spans="1:2">
      <c r="A7" s="7" t="s">
        <v>5</v>
      </c>
      <c r="B7" s="8">
        <v>9200</v>
      </c>
    </row>
    <row r="8" spans="1:2">
      <c r="A8" s="7" t="s">
        <v>6</v>
      </c>
      <c r="B8" s="8">
        <v>9400</v>
      </c>
    </row>
    <row r="9" spans="1:2">
      <c r="A9" s="7" t="s">
        <v>7</v>
      </c>
      <c r="B9" s="8">
        <v>9100</v>
      </c>
    </row>
    <row r="10" spans="1:2">
      <c r="A10" s="7" t="s">
        <v>8</v>
      </c>
      <c r="B10" s="8">
        <v>9900</v>
      </c>
    </row>
    <row r="11" spans="1:2">
      <c r="A11" s="7" t="s">
        <v>9</v>
      </c>
      <c r="B11" s="8">
        <v>10230</v>
      </c>
    </row>
    <row r="12" spans="1:2">
      <c r="A12" s="7" t="s">
        <v>10</v>
      </c>
      <c r="B12" s="8">
        <v>10500</v>
      </c>
    </row>
    <row r="13" spans="1:2">
      <c r="A13" s="7" t="s">
        <v>11</v>
      </c>
      <c r="B13" s="8">
        <v>10700</v>
      </c>
    </row>
    <row r="14" spans="1:2">
      <c r="A14" s="7" t="s">
        <v>12</v>
      </c>
      <c r="B14" s="8">
        <v>10900</v>
      </c>
    </row>
    <row r="15" spans="1:2">
      <c r="A15" s="7" t="s">
        <v>13</v>
      </c>
      <c r="B15" s="8">
        <v>10100</v>
      </c>
    </row>
    <row r="16" spans="1:2">
      <c r="A16" s="7" t="s">
        <v>14</v>
      </c>
      <c r="B16" s="8">
        <v>9850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H28"/>
  <sheetViews>
    <sheetView tabSelected="1" workbookViewId="0">
      <pane ySplit="1" topLeftCell="A8" activePane="bottomLeft" state="frozen"/>
      <selection pane="bottomLeft" activeCell="E20" sqref="E20"/>
    </sheetView>
  </sheetViews>
  <sheetFormatPr baseColWidth="10" defaultColWidth="11.44140625" defaultRowHeight="15.6"/>
  <cols>
    <col min="1" max="1" width="33.33203125" style="1" customWidth="1"/>
    <col min="2" max="2" width="19.5546875" style="2" customWidth="1"/>
    <col min="3" max="4" width="11.44140625" style="1"/>
    <col min="5" max="5" width="18.6640625" style="1" customWidth="1"/>
    <col min="6" max="6" width="12.6640625" style="1" bestFit="1" customWidth="1"/>
    <col min="7" max="16384" width="11.44140625" style="1"/>
  </cols>
  <sheetData>
    <row r="1" spans="1:8">
      <c r="A1" s="11" t="s">
        <v>22</v>
      </c>
      <c r="B1" s="11" t="s">
        <v>18</v>
      </c>
      <c r="C1" s="13" t="s">
        <v>23</v>
      </c>
      <c r="D1" s="13"/>
      <c r="E1" s="13"/>
      <c r="F1" s="14"/>
      <c r="G1" s="14"/>
      <c r="H1" s="14"/>
    </row>
    <row r="2" spans="1:8">
      <c r="C2" s="13" t="s">
        <v>19</v>
      </c>
      <c r="D2" s="13"/>
      <c r="E2" s="13"/>
      <c r="F2" s="14" t="s">
        <v>20</v>
      </c>
      <c r="G2" s="14"/>
      <c r="H2" s="14"/>
    </row>
    <row r="3" spans="1:8">
      <c r="A3" s="3" t="s">
        <v>15</v>
      </c>
      <c r="B3" s="4" t="s">
        <v>16</v>
      </c>
      <c r="C3" s="5">
        <v>0.5</v>
      </c>
      <c r="D3" s="5">
        <v>0.3</v>
      </c>
      <c r="E3" s="5">
        <v>0.9</v>
      </c>
      <c r="F3" s="5">
        <v>0.5</v>
      </c>
      <c r="G3" s="5">
        <v>0.3</v>
      </c>
      <c r="H3" s="5">
        <v>0.9</v>
      </c>
    </row>
    <row r="4" spans="1:8">
      <c r="A4" s="1" t="s">
        <v>0</v>
      </c>
      <c r="B4" s="2">
        <v>10000</v>
      </c>
    </row>
    <row r="5" spans="1:8">
      <c r="A5" s="1" t="s">
        <v>1</v>
      </c>
      <c r="B5" s="2">
        <v>9500</v>
      </c>
      <c r="C5" s="2">
        <f>B4</f>
        <v>10000</v>
      </c>
      <c r="D5" s="2">
        <f>B4</f>
        <v>10000</v>
      </c>
      <c r="E5" s="2">
        <f>B4</f>
        <v>10000</v>
      </c>
      <c r="F5" s="2">
        <f t="shared" ref="F5:F6" si="0">POWER((C5-B5),2)</f>
        <v>250000</v>
      </c>
      <c r="G5" s="2">
        <f t="shared" ref="G5:G6" si="1">POWER((D5-B5),2)</f>
        <v>250000</v>
      </c>
      <c r="H5" s="2">
        <f t="shared" ref="H5:H6" si="2">POWER((E5-B5),2)</f>
        <v>250000</v>
      </c>
    </row>
    <row r="6" spans="1:8">
      <c r="A6" s="1" t="s">
        <v>2</v>
      </c>
      <c r="B6" s="2">
        <v>9800</v>
      </c>
      <c r="C6" s="2">
        <f>C5+($C$3*(B5-C5))</f>
        <v>9750</v>
      </c>
      <c r="D6" s="2">
        <f>D5+($D$3*(B5-D5))</f>
        <v>9850</v>
      </c>
      <c r="E6" s="2">
        <f>E5+($E$3*(B5-E5))</f>
        <v>9550</v>
      </c>
      <c r="F6" s="2">
        <f t="shared" si="0"/>
        <v>2500</v>
      </c>
      <c r="G6" s="2">
        <f t="shared" si="1"/>
        <v>2500</v>
      </c>
      <c r="H6" s="2">
        <f t="shared" si="2"/>
        <v>62500</v>
      </c>
    </row>
    <row r="7" spans="1:8">
      <c r="A7" s="1" t="s">
        <v>3</v>
      </c>
      <c r="B7" s="2">
        <v>10100</v>
      </c>
      <c r="C7" s="2">
        <f t="shared" ref="C7:C18" si="3">C6+($C$3*(B6-C6))</f>
        <v>9775</v>
      </c>
      <c r="D7" s="2">
        <f t="shared" ref="D7:D18" si="4">D6+($D$3*(B6-D6))</f>
        <v>9835</v>
      </c>
      <c r="E7" s="2">
        <f t="shared" ref="E7:E18" si="5">E6+($E$3*(B6-E6))</f>
        <v>9775</v>
      </c>
      <c r="F7" s="2">
        <f>POWER((C7-B7),2)</f>
        <v>105625</v>
      </c>
      <c r="G7" s="2">
        <f t="shared" ref="G7:G18" si="6">POWER((D7-B7),2)</f>
        <v>70225</v>
      </c>
      <c r="H7" s="2">
        <f t="shared" ref="H7:H18" si="7">POWER((E7-B7),2)</f>
        <v>105625</v>
      </c>
    </row>
    <row r="8" spans="1:8">
      <c r="A8" s="1" t="s">
        <v>4</v>
      </c>
      <c r="B8" s="2">
        <v>9500</v>
      </c>
      <c r="C8" s="2">
        <f t="shared" si="3"/>
        <v>9937.5</v>
      </c>
      <c r="D8" s="2">
        <f t="shared" si="4"/>
        <v>9914.5</v>
      </c>
      <c r="E8" s="2">
        <f t="shared" si="5"/>
        <v>10067.5</v>
      </c>
      <c r="F8" s="2">
        <f t="shared" ref="F8:F18" si="8">POWER((C8-B8),2)</f>
        <v>191406.25</v>
      </c>
      <c r="G8" s="2">
        <f t="shared" si="6"/>
        <v>171810.25</v>
      </c>
      <c r="H8" s="2">
        <f t="shared" si="7"/>
        <v>322056.25</v>
      </c>
    </row>
    <row r="9" spans="1:8">
      <c r="A9" s="1" t="s">
        <v>5</v>
      </c>
      <c r="B9" s="2">
        <v>9200</v>
      </c>
      <c r="C9" s="2">
        <f t="shared" si="3"/>
        <v>9718.75</v>
      </c>
      <c r="D9" s="2">
        <f t="shared" si="4"/>
        <v>9790.15</v>
      </c>
      <c r="E9" s="2">
        <f t="shared" si="5"/>
        <v>9556.75</v>
      </c>
      <c r="F9" s="2">
        <f t="shared" si="8"/>
        <v>269101.5625</v>
      </c>
      <c r="G9" s="2">
        <f t="shared" si="6"/>
        <v>348277.02249999956</v>
      </c>
      <c r="H9" s="2">
        <f t="shared" si="7"/>
        <v>127270.5625</v>
      </c>
    </row>
    <row r="10" spans="1:8">
      <c r="A10" s="1" t="s">
        <v>6</v>
      </c>
      <c r="B10" s="2">
        <v>9400</v>
      </c>
      <c r="C10" s="2">
        <f t="shared" si="3"/>
        <v>9459.375</v>
      </c>
      <c r="D10" s="2">
        <f t="shared" si="4"/>
        <v>9613.1049999999996</v>
      </c>
      <c r="E10" s="2">
        <f t="shared" si="5"/>
        <v>9235.6749999999993</v>
      </c>
      <c r="F10" s="2">
        <f t="shared" si="8"/>
        <v>3525.390625</v>
      </c>
      <c r="G10" s="2">
        <f t="shared" si="6"/>
        <v>45413.741024999814</v>
      </c>
      <c r="H10" s="2">
        <f t="shared" si="7"/>
        <v>27002.705625000239</v>
      </c>
    </row>
    <row r="11" spans="1:8">
      <c r="A11" s="1" t="s">
        <v>7</v>
      </c>
      <c r="B11" s="2">
        <v>9100</v>
      </c>
      <c r="C11" s="2">
        <f t="shared" si="3"/>
        <v>9429.6875</v>
      </c>
      <c r="D11" s="2">
        <f t="shared" si="4"/>
        <v>9549.173499999999</v>
      </c>
      <c r="E11" s="2">
        <f t="shared" si="5"/>
        <v>9383.5674999999992</v>
      </c>
      <c r="F11" s="2">
        <f t="shared" si="8"/>
        <v>108693.84765625</v>
      </c>
      <c r="G11" s="2">
        <f t="shared" si="6"/>
        <v>201756.83310224907</v>
      </c>
      <c r="H11" s="2">
        <f t="shared" si="7"/>
        <v>80410.527056249543</v>
      </c>
    </row>
    <row r="12" spans="1:8">
      <c r="A12" s="1" t="s">
        <v>8</v>
      </c>
      <c r="B12" s="2">
        <v>9900</v>
      </c>
      <c r="C12" s="2">
        <f t="shared" si="3"/>
        <v>9264.84375</v>
      </c>
      <c r="D12" s="2">
        <f t="shared" si="4"/>
        <v>9414.4214499999998</v>
      </c>
      <c r="E12" s="2">
        <f t="shared" si="5"/>
        <v>9128.356749999999</v>
      </c>
      <c r="F12" s="2">
        <f t="shared" si="8"/>
        <v>403423.4619140625</v>
      </c>
      <c r="G12" s="2">
        <f t="shared" si="6"/>
        <v>235786.52822010269</v>
      </c>
      <c r="H12" s="2">
        <f t="shared" si="7"/>
        <v>595433.30527056404</v>
      </c>
    </row>
    <row r="13" spans="1:8">
      <c r="A13" s="1" t="s">
        <v>9</v>
      </c>
      <c r="B13" s="2">
        <v>10230</v>
      </c>
      <c r="C13" s="2">
        <f t="shared" si="3"/>
        <v>9582.421875</v>
      </c>
      <c r="D13" s="2">
        <f t="shared" si="4"/>
        <v>9560.095014999999</v>
      </c>
      <c r="E13" s="2">
        <f t="shared" si="5"/>
        <v>9822.8356750000003</v>
      </c>
      <c r="F13" s="2">
        <f t="shared" si="8"/>
        <v>419357.42797851562</v>
      </c>
      <c r="G13" s="2">
        <f t="shared" si="6"/>
        <v>448772.68892785162</v>
      </c>
      <c r="H13" s="2">
        <f t="shared" si="7"/>
        <v>165782.78755270541</v>
      </c>
    </row>
    <row r="14" spans="1:8">
      <c r="A14" s="1" t="s">
        <v>10</v>
      </c>
      <c r="B14" s="2">
        <v>10500</v>
      </c>
      <c r="C14" s="2">
        <f t="shared" si="3"/>
        <v>9906.2109375</v>
      </c>
      <c r="D14" s="2">
        <f t="shared" si="4"/>
        <v>9761.0665104999989</v>
      </c>
      <c r="E14" s="2">
        <f t="shared" si="5"/>
        <v>10189.283567500001</v>
      </c>
      <c r="F14" s="2">
        <f t="shared" si="8"/>
        <v>352585.45074462891</v>
      </c>
      <c r="G14" s="2">
        <f t="shared" si="6"/>
        <v>546022.70190464822</v>
      </c>
      <c r="H14" s="2">
        <f t="shared" si="7"/>
        <v>96544.701425526699</v>
      </c>
    </row>
    <row r="15" spans="1:8">
      <c r="A15" s="1" t="s">
        <v>11</v>
      </c>
      <c r="B15" s="2">
        <v>10700</v>
      </c>
      <c r="C15" s="2">
        <f t="shared" si="3"/>
        <v>10203.10546875</v>
      </c>
      <c r="D15" s="2">
        <f t="shared" si="4"/>
        <v>9982.7465573499994</v>
      </c>
      <c r="E15" s="2">
        <f t="shared" si="5"/>
        <v>10468.928356750001</v>
      </c>
      <c r="F15" s="2">
        <f t="shared" si="8"/>
        <v>246904.17518615723</v>
      </c>
      <c r="G15" s="2">
        <f t="shared" si="6"/>
        <v>514452.50099327764</v>
      </c>
      <c r="H15" s="2">
        <f t="shared" si="7"/>
        <v>53394.10431425499</v>
      </c>
    </row>
    <row r="16" spans="1:8">
      <c r="A16" s="1" t="s">
        <v>12</v>
      </c>
      <c r="B16" s="2">
        <v>10900</v>
      </c>
      <c r="C16" s="2">
        <f t="shared" si="3"/>
        <v>10451.552734375</v>
      </c>
      <c r="D16" s="2">
        <f t="shared" si="4"/>
        <v>10197.922590144999</v>
      </c>
      <c r="E16" s="2">
        <f t="shared" si="5"/>
        <v>10676.892835675</v>
      </c>
      <c r="F16" s="2">
        <f t="shared" si="8"/>
        <v>201104.95004653931</v>
      </c>
      <c r="G16" s="2">
        <f t="shared" si="6"/>
        <v>492912.689428707</v>
      </c>
      <c r="H16" s="2">
        <f t="shared" si="7"/>
        <v>49776.806773142445</v>
      </c>
    </row>
    <row r="17" spans="1:8">
      <c r="A17" s="1" t="s">
        <v>13</v>
      </c>
      <c r="B17" s="2">
        <v>10100</v>
      </c>
      <c r="C17" s="2">
        <f t="shared" si="3"/>
        <v>10675.7763671875</v>
      </c>
      <c r="D17" s="2">
        <f t="shared" si="4"/>
        <v>10408.5458131015</v>
      </c>
      <c r="E17" s="2">
        <f t="shared" si="5"/>
        <v>10877.689283567501</v>
      </c>
      <c r="F17" s="2">
        <f t="shared" si="8"/>
        <v>331518.42501163483</v>
      </c>
      <c r="G17" s="2">
        <f t="shared" si="6"/>
        <v>95200.518782465922</v>
      </c>
      <c r="H17" s="2">
        <f t="shared" si="7"/>
        <v>604800.62177573261</v>
      </c>
    </row>
    <row r="18" spans="1:8">
      <c r="A18" s="1" t="s">
        <v>14</v>
      </c>
      <c r="B18" s="2">
        <v>9850</v>
      </c>
      <c r="C18" s="2">
        <f t="shared" si="3"/>
        <v>10387.88818359375</v>
      </c>
      <c r="D18" s="2">
        <f t="shared" si="4"/>
        <v>10315.98206917105</v>
      </c>
      <c r="E18" s="2">
        <f t="shared" si="5"/>
        <v>10177.768928356751</v>
      </c>
      <c r="F18" s="2">
        <f t="shared" si="8"/>
        <v>289323.69804978371</v>
      </c>
      <c r="G18" s="2">
        <f t="shared" si="6"/>
        <v>217139.28878893339</v>
      </c>
      <c r="H18" s="2">
        <f t="shared" si="7"/>
        <v>107432.47039613272</v>
      </c>
    </row>
    <row r="19" spans="1:8">
      <c r="A19" s="11" t="s">
        <v>17</v>
      </c>
      <c r="B19" s="6">
        <f>AVERAGE(B5:B18)</f>
        <v>9912.8571428571431</v>
      </c>
    </row>
    <row r="20" spans="1:8">
      <c r="A20" s="11" t="s">
        <v>21</v>
      </c>
      <c r="B20" s="6">
        <f>STDEV(B7:B18,B19)</f>
        <v>554.8752340656406</v>
      </c>
      <c r="E20" s="12" t="s">
        <v>30</v>
      </c>
      <c r="F20" s="6">
        <f>SUM(F5:F18)</f>
        <v>3175069.6397125721</v>
      </c>
      <c r="G20" s="6">
        <f t="shared" ref="G20:H20" si="9">SUM(G5:G18)</f>
        <v>3640269.7636732352</v>
      </c>
      <c r="H20" s="6">
        <f t="shared" si="9"/>
        <v>2648029.8426893088</v>
      </c>
    </row>
    <row r="21" spans="1:8">
      <c r="A21" s="11" t="s">
        <v>24</v>
      </c>
      <c r="B21" s="6">
        <f>B19+B20</f>
        <v>10467.732376922784</v>
      </c>
      <c r="E21" s="11" t="s">
        <v>29</v>
      </c>
      <c r="F21" s="6">
        <f>F20/11</f>
        <v>288642.69451932475</v>
      </c>
      <c r="G21" s="6">
        <f t="shared" ref="G21:H21" si="10">G20/11</f>
        <v>330933.61487938504</v>
      </c>
      <c r="H21" s="6">
        <f t="shared" si="10"/>
        <v>240729.98569902807</v>
      </c>
    </row>
    <row r="22" spans="1:8" ht="18" customHeight="1">
      <c r="A22" s="11" t="s">
        <v>25</v>
      </c>
      <c r="B22" s="6">
        <f>B19+2*B20</f>
        <v>11022.607610988423</v>
      </c>
      <c r="E22" s="1" t="s">
        <v>18</v>
      </c>
    </row>
    <row r="23" spans="1:8" ht="18" customHeight="1">
      <c r="B23" s="6"/>
    </row>
    <row r="24" spans="1:8" ht="18" customHeight="1">
      <c r="A24" s="5" t="s">
        <v>26</v>
      </c>
      <c r="B24" s="6"/>
    </row>
    <row r="25" spans="1:8" ht="18" customHeight="1">
      <c r="A25" s="1" t="s">
        <v>27</v>
      </c>
      <c r="B25" s="6"/>
    </row>
    <row r="26" spans="1:8" ht="18" customHeight="1">
      <c r="A26" s="1" t="s">
        <v>28</v>
      </c>
      <c r="B26" s="6"/>
    </row>
    <row r="27" spans="1:8" ht="18" customHeight="1">
      <c r="B27" s="6"/>
    </row>
    <row r="28" spans="1:8">
      <c r="B28" s="1"/>
    </row>
  </sheetData>
  <mergeCells count="4">
    <mergeCell ref="C2:E2"/>
    <mergeCell ref="F2:H2"/>
    <mergeCell ref="C1:E1"/>
    <mergeCell ref="F1:H1"/>
  </mergeCells>
  <phoneticPr fontId="0" type="noConversion"/>
  <pageMargins left="1.24" right="0.75" top="1" bottom="1" header="0" footer="0"/>
  <pageSetup paperSize="9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datosiniciales</vt:lpstr>
      <vt:lpstr>solucion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</dc:creator>
  <cp:lastModifiedBy>Usuario</cp:lastModifiedBy>
  <cp:lastPrinted>2008-10-02T14:29:52Z</cp:lastPrinted>
  <dcterms:created xsi:type="dcterms:W3CDTF">2006-10-19T16:54:30Z</dcterms:created>
  <dcterms:modified xsi:type="dcterms:W3CDTF">2020-12-05T10:21:46Z</dcterms:modified>
</cp:coreProperties>
</file>